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60" windowWidth="11595" windowHeight="6915" tabRatio="603"/>
  </bookViews>
  <sheets>
    <sheet name="Einzel - Berechnung" sheetId="1" r:id="rId1"/>
  </sheets>
  <calcPr calcId="145621"/>
</workbook>
</file>

<file path=xl/calcChain.xml><?xml version="1.0" encoding="utf-8"?>
<calcChain xmlns="http://schemas.openxmlformats.org/spreadsheetml/2006/main">
  <c r="J7" i="1" l="1"/>
  <c r="C20" i="1"/>
  <c r="B20" i="1" s="1"/>
  <c r="A20" i="1"/>
  <c r="G14" i="1"/>
  <c r="E49" i="1"/>
  <c r="D43" i="1"/>
  <c r="F47" i="1"/>
  <c r="E48" i="1" s="1"/>
  <c r="D44" i="1"/>
  <c r="G47" i="1"/>
  <c r="H47" i="1"/>
  <c r="J47" i="1"/>
  <c r="L47" i="1"/>
  <c r="C52" i="1"/>
  <c r="K47" i="1"/>
  <c r="I47" i="1"/>
  <c r="E20" i="1" l="1"/>
  <c r="G20" i="1"/>
  <c r="D20" i="1"/>
  <c r="H20" i="1" s="1"/>
  <c r="F20" i="1"/>
  <c r="L57" i="1" l="1"/>
  <c r="J57" i="1"/>
  <c r="A57" i="1"/>
  <c r="I20" i="1"/>
</calcChain>
</file>

<file path=xl/sharedStrings.xml><?xml version="1.0" encoding="utf-8"?>
<sst xmlns="http://schemas.openxmlformats.org/spreadsheetml/2006/main" count="77" uniqueCount="57">
  <si>
    <t>MVU</t>
  </si>
  <si>
    <t>GTU</t>
  </si>
  <si>
    <t>mind</t>
  </si>
  <si>
    <t>max</t>
  </si>
  <si>
    <t>Gesamt</t>
  </si>
  <si>
    <t>BLOCKUNTERRICHT (nicht im Stundenplan)</t>
  </si>
  <si>
    <t>gehaltene Stunden</t>
  </si>
  <si>
    <t>Summe Halbtage</t>
  </si>
  <si>
    <t>Halbtage Vormittag</t>
  </si>
  <si>
    <t>Halbtage Nachmittag</t>
  </si>
  <si>
    <t>UNTERRICHT GANZTAGS MÖGLICH</t>
  </si>
  <si>
    <t>Name:</t>
  </si>
  <si>
    <t>Zur Planung für das Schuljahr</t>
  </si>
  <si>
    <t>UNTERRICHT HAK FÜR BERUFSTÄTIGE</t>
  </si>
  <si>
    <t>SUMME</t>
  </si>
  <si>
    <t>Bitte die blau unterlegten Felder ausfüllen</t>
  </si>
  <si>
    <t>Voraussichtliche (gewünschte) Stunden im Schuljahr:</t>
  </si>
  <si>
    <t>Mo</t>
  </si>
  <si>
    <t>Di</t>
  </si>
  <si>
    <t>Mi</t>
  </si>
  <si>
    <t>Do</t>
  </si>
  <si>
    <t>Fr</t>
  </si>
  <si>
    <t>Begründung:</t>
  </si>
  <si>
    <t>(mit "x" ankreuzen)</t>
  </si>
  <si>
    <t>Späterer Unterrichtsbeginn:</t>
  </si>
  <si>
    <t>Ja</t>
  </si>
  <si>
    <t>Nein</t>
  </si>
  <si>
    <t>Nachmittagsunterricht auch mit ganzer Klasse</t>
  </si>
  <si>
    <t>Sonstiges:</t>
  </si>
  <si>
    <t>Beschreibung und Begründung:</t>
  </si>
  <si>
    <t xml:space="preserve"> ==&gt; nächste Seite beachten ==&gt;</t>
  </si>
  <si>
    <r>
      <t>Das Stundenplanteam versucht für dich die folgenden Wünsche im Stundenplan zu berücksichtigen</t>
    </r>
    <r>
      <rPr>
        <sz val="11"/>
        <rFont val="Arial"/>
      </rPr>
      <t xml:space="preserve">. Prinzipiell kann ein sich ergebender freier Tag nicht auf einen bestimmten Wochentag festgelegt werden. Ein besserer Stundenplan für ALLE ist dadurch wahrscheinlicher. Bei entsprechender Begründung versucht das Stundenplanteam in Absprache mit der Personalvertretung den Wünschen verstärkt nachzukommen. </t>
    </r>
  </si>
  <si>
    <t>Das Stundenplanteam versucht für dich die folgende Halbtagsbelegung umzusetzen ==&gt; Grafik</t>
  </si>
  <si>
    <t>Bitte gehaltene Stunden entsprechend ihrer Wertigkeit eintragen</t>
  </si>
  <si>
    <t>B7-8</t>
  </si>
  <si>
    <t>B1-6</t>
  </si>
  <si>
    <t>Kustodiate (als WE vergütet)</t>
  </si>
  <si>
    <t>I. - IV./HAS 1-2/AUL 1-2/KK 1-2</t>
  </si>
  <si>
    <t>I</t>
  </si>
  <si>
    <t>II</t>
  </si>
  <si>
    <t>III</t>
  </si>
  <si>
    <t>IV</t>
  </si>
  <si>
    <t>IVa</t>
  </si>
  <si>
    <t>IVb</t>
  </si>
  <si>
    <t>Va</t>
  </si>
  <si>
    <t>Summe Werteinheiten:</t>
  </si>
  <si>
    <t>Lehrverpflichtungsgruppe:</t>
  </si>
  <si>
    <t>HAS 3.</t>
  </si>
  <si>
    <t>V. / AUL3 / KK3-4</t>
  </si>
  <si>
    <t>UNTERRICHT NUR VORMITTAGS MÖGLICH</t>
  </si>
  <si>
    <t>Z.B. geteilte Klasse</t>
  </si>
  <si>
    <t xml:space="preserve">SONSTIGES (als Werteinheiten vergütet) </t>
  </si>
  <si>
    <t>Z.B. Kustodiate</t>
  </si>
  <si>
    <t>Test Lehrer/in</t>
  </si>
  <si>
    <t>Stundenblöcke bis 5 Stunden</t>
  </si>
  <si>
    <r>
      <rPr>
        <b/>
        <sz val="11"/>
        <rFont val="Arial"/>
        <family val="2"/>
      </rPr>
      <t>Muss nicht ausgefüllt werden:</t>
    </r>
    <r>
      <rPr>
        <b/>
        <sz val="10"/>
        <rFont val="Arial"/>
        <family val="2"/>
      </rPr>
      <t xml:space="preserve"> </t>
    </r>
    <r>
      <rPr>
        <sz val="10"/>
        <rFont val="Arial"/>
        <family val="2"/>
      </rPr>
      <t xml:space="preserve">Berechnung (eine ungefähre Berechnung) der Werteinheiten: </t>
    </r>
  </si>
  <si>
    <t>2013/14</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</si>
</sst>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font>
    <font>
      <sz val="10"/>
      <color indexed="9"/>
      <name val="Arial"/>
      <family val="2"/>
    </font>
    <font>
      <sz val="10"/>
      <color indexed="10"/>
      <name val="Arial"/>
      <family val="2"/>
    </font>
    <font>
      <b/>
      <sz val="10"/>
      <name val="Arial"/>
      <family val="2"/>
    </font>
    <font>
      <b/>
      <sz val="14"/>
      <name val="Arial"/>
      <family val="2"/>
    </font>
    <font>
      <sz val="12"/>
      <name val="Arial"/>
    </font>
    <font>
      <b/>
      <sz val="12"/>
      <name val="Arial"/>
      <family val="2"/>
    </font>
    <font>
      <sz val="8"/>
      <name val="Arial"/>
    </font>
    <font>
      <sz val="11"/>
      <name val="Arial"/>
    </font>
    <font>
      <b/>
      <sz val="11"/>
      <name val="Arial"/>
      <family val="2"/>
    </font>
    <font>
      <sz val="9"/>
      <name val="Arial"/>
    </font>
    <font>
      <sz val="14"/>
      <name val="Arial"/>
      <family val="2"/>
    </font>
    <font>
      <sz val="10"/>
      <name val="Arial"/>
      <family val="2"/>
    </font>
    <font>
      <b/>
      <sz val="10"/>
      <color indexed="10"/>
      <name val="Arial"/>
      <family val="2"/>
    </font>
    <font>
      <sz val="9"/>
      <name val="Arial"/>
      <family val="2"/>
    </font>
    <font>
      <b/>
      <sz val="13"/>
      <name val="Arial"/>
      <family val="2"/>
    </font>
  </fonts>
  <fills count="7">
    <fill>
      <patternFill patternType="none"/>
    </fill>
    <fill>
      <patternFill patternType="gray125"/>
    </fill>
    <fill>
      <patternFill patternType="solid">
        <fgColor indexed="41"/>
        <bgColor indexed="64"/>
      </patternFill>
    </fill>
    <fill>
      <patternFill patternType="solid">
        <fgColor indexed="10"/>
        <bgColor indexed="64"/>
      </patternFill>
    </fill>
    <fill>
      <patternFill patternType="solid">
        <fgColor indexed="48"/>
        <bgColor indexed="64"/>
      </patternFill>
    </fill>
    <fill>
      <patternFill patternType="solid">
        <fgColor indexed="43"/>
        <bgColor indexed="64"/>
      </patternFill>
    </fill>
    <fill>
      <patternFill patternType="solid">
        <fgColor indexed="1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s>
  <cellStyleXfs count="1">
    <xf numFmtId="0" fontId="0" fillId="0" borderId="0"/>
  </cellStyleXfs>
  <cellXfs count="106">
    <xf numFmtId="0" fontId="0" fillId="0" borderId="0" xfId="0"/>
    <xf numFmtId="0" fontId="0" fillId="0" borderId="1" xfId="0" applyBorder="1" applyAlignment="1">
      <alignment horizontal="center"/>
    </xf>
    <xf numFmtId="0" fontId="1" fillId="0" borderId="0" xfId="0" applyFont="1" applyBorder="1"/>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2" fillId="0" borderId="0" xfId="0" applyFont="1" applyBorder="1" applyAlignment="1">
      <alignment horizontal="center"/>
    </xf>
    <xf numFmtId="0" fontId="0" fillId="0" borderId="0" xfId="0" applyFill="1"/>
    <xf numFmtId="0" fontId="5" fillId="0" borderId="0" xfId="0" applyFont="1"/>
    <xf numFmtId="0" fontId="6" fillId="0" borderId="0" xfId="0" applyFont="1"/>
    <xf numFmtId="0" fontId="0" fillId="0" borderId="6" xfId="0" applyFill="1" applyBorder="1"/>
    <xf numFmtId="0" fontId="0" fillId="0" borderId="7" xfId="0" applyFill="1" applyBorder="1"/>
    <xf numFmtId="0" fontId="0" fillId="0" borderId="8" xfId="0" applyFill="1" applyBorder="1"/>
    <xf numFmtId="0" fontId="0" fillId="0" borderId="9" xfId="0" applyFill="1" applyBorder="1" applyAlignment="1">
      <alignment horizontal="center"/>
    </xf>
    <xf numFmtId="0" fontId="3" fillId="0" borderId="0" xfId="0" applyFont="1" applyFill="1" applyBorder="1" applyAlignment="1" applyProtection="1">
      <alignment horizontal="center"/>
      <protection locked="0"/>
    </xf>
    <xf numFmtId="0" fontId="0" fillId="0" borderId="0" xfId="0" applyFill="1" applyBorder="1"/>
    <xf numFmtId="0" fontId="8" fillId="0" borderId="0" xfId="0" applyFont="1"/>
    <xf numFmtId="0" fontId="9" fillId="0" borderId="10" xfId="0" applyFont="1" applyBorder="1" applyAlignment="1">
      <alignment vertical="center"/>
    </xf>
    <xf numFmtId="0" fontId="0" fillId="0" borderId="10" xfId="0" applyBorder="1" applyAlignment="1">
      <alignment vertical="center"/>
    </xf>
    <xf numFmtId="0" fontId="8" fillId="0" borderId="0" xfId="0" applyFont="1" applyFill="1" applyBorder="1" applyAlignment="1">
      <alignment vertical="center" wrapText="1"/>
    </xf>
    <xf numFmtId="0" fontId="4" fillId="0" borderId="0" xfId="0" applyFont="1"/>
    <xf numFmtId="0" fontId="9" fillId="0" borderId="0" xfId="0" applyFont="1" applyFill="1" applyBorder="1" applyAlignment="1">
      <alignment vertical="center" wrapText="1"/>
    </xf>
    <xf numFmtId="0" fontId="0" fillId="0" borderId="11" xfId="0" applyBorder="1" applyAlignment="1">
      <alignment horizontal="center"/>
    </xf>
    <xf numFmtId="0" fontId="7" fillId="0" borderId="0" xfId="0" applyFont="1"/>
    <xf numFmtId="0" fontId="0" fillId="0" borderId="12" xfId="0" applyBorder="1"/>
    <xf numFmtId="0" fontId="0" fillId="0" borderId="7" xfId="0" applyBorder="1"/>
    <xf numFmtId="0" fontId="0" fillId="0" borderId="7" xfId="0" applyBorder="1" applyAlignment="1">
      <alignment horizontal="center"/>
    </xf>
    <xf numFmtId="0" fontId="0" fillId="0" borderId="11" xfId="0" applyBorder="1"/>
    <xf numFmtId="0" fontId="11" fillId="0" borderId="0" xfId="0" applyFont="1"/>
    <xf numFmtId="0" fontId="3" fillId="2" borderId="13" xfId="0" applyFont="1" applyFill="1" applyBorder="1" applyAlignment="1" applyProtection="1">
      <alignment horizontal="center"/>
      <protection locked="0"/>
    </xf>
    <xf numFmtId="0" fontId="8" fillId="0" borderId="10" xfId="0" applyFont="1" applyFill="1" applyBorder="1" applyAlignment="1">
      <alignment vertical="center" wrapText="1"/>
    </xf>
    <xf numFmtId="0" fontId="0" fillId="2" borderId="1" xfId="0" applyFill="1" applyBorder="1" applyAlignment="1" applyProtection="1">
      <alignment horizontal="center"/>
      <protection locked="0"/>
    </xf>
    <xf numFmtId="0" fontId="0" fillId="3" borderId="14" xfId="0" applyFill="1" applyBorder="1" applyAlignment="1">
      <alignment horizontal="center"/>
    </xf>
    <xf numFmtId="0" fontId="0" fillId="4" borderId="15" xfId="0" applyFill="1" applyBorder="1" applyAlignment="1">
      <alignment horizontal="center"/>
    </xf>
    <xf numFmtId="0" fontId="0" fillId="3" borderId="16" xfId="0" applyFill="1" applyBorder="1" applyAlignment="1">
      <alignment horizontal="center"/>
    </xf>
    <xf numFmtId="0" fontId="8" fillId="0" borderId="0" xfId="0" applyFont="1" applyFill="1" applyBorder="1" applyAlignment="1">
      <alignment horizontal="center" vertical="top"/>
    </xf>
    <xf numFmtId="0" fontId="12" fillId="0" borderId="0" xfId="0" applyFont="1" applyFill="1" applyBorder="1"/>
    <xf numFmtId="0" fontId="0" fillId="0" borderId="17" xfId="0" applyBorder="1"/>
    <xf numFmtId="0" fontId="0" fillId="0" borderId="0" xfId="0" applyBorder="1"/>
    <xf numFmtId="0" fontId="0" fillId="0" borderId="18" xfId="0" applyBorder="1"/>
    <xf numFmtId="0" fontId="1" fillId="0" borderId="7" xfId="0" applyFont="1" applyBorder="1"/>
    <xf numFmtId="0" fontId="13" fillId="0" borderId="0" xfId="0" applyFont="1" applyBorder="1"/>
    <xf numFmtId="0" fontId="3" fillId="0" borderId="19" xfId="0" applyFont="1" applyBorder="1" applyAlignment="1">
      <alignment horizontal="center"/>
    </xf>
    <xf numFmtId="0" fontId="3" fillId="0" borderId="3" xfId="0" applyFont="1" applyBorder="1" applyAlignment="1">
      <alignment horizontal="center"/>
    </xf>
    <xf numFmtId="0" fontId="0" fillId="0" borderId="20" xfId="0" applyBorder="1" applyAlignment="1">
      <alignment horizontal="center"/>
    </xf>
    <xf numFmtId="0" fontId="0" fillId="0" borderId="15" xfId="0" applyBorder="1" applyAlignment="1">
      <alignment horizontal="center"/>
    </xf>
    <xf numFmtId="0" fontId="0" fillId="0" borderId="21" xfId="0" applyBorder="1"/>
    <xf numFmtId="0" fontId="0" fillId="0" borderId="22" xfId="0" applyBorder="1"/>
    <xf numFmtId="0" fontId="0" fillId="0" borderId="6" xfId="0" applyBorder="1"/>
    <xf numFmtId="0" fontId="0" fillId="0" borderId="23" xfId="0" applyBorder="1"/>
    <xf numFmtId="0" fontId="0" fillId="0" borderId="24" xfId="0" applyBorder="1"/>
    <xf numFmtId="0" fontId="0" fillId="5" borderId="25" xfId="0" applyFill="1" applyBorder="1"/>
    <xf numFmtId="0" fontId="0" fillId="5" borderId="26" xfId="0" applyFill="1" applyBorder="1"/>
    <xf numFmtId="0" fontId="0" fillId="5" borderId="27" xfId="0" applyFill="1" applyBorder="1"/>
    <xf numFmtId="0" fontId="1" fillId="0" borderId="22" xfId="0" applyFont="1" applyBorder="1"/>
    <xf numFmtId="0" fontId="3" fillId="0" borderId="2" xfId="0" applyFont="1" applyBorder="1" applyAlignment="1">
      <alignment horizontal="center"/>
    </xf>
    <xf numFmtId="0" fontId="0" fillId="0" borderId="14" xfId="0" applyBorder="1" applyAlignment="1">
      <alignment horizontal="center"/>
    </xf>
    <xf numFmtId="0" fontId="0" fillId="0" borderId="28" xfId="0" applyBorder="1"/>
    <xf numFmtId="0" fontId="0" fillId="0" borderId="29" xfId="0" applyBorder="1"/>
    <xf numFmtId="0" fontId="0" fillId="0" borderId="30" xfId="0" applyBorder="1"/>
    <xf numFmtId="2" fontId="3" fillId="5" borderId="31" xfId="0" applyNumberFormat="1" applyFont="1" applyFill="1" applyBorder="1"/>
    <xf numFmtId="0" fontId="13" fillId="0" borderId="25" xfId="0" applyFont="1" applyBorder="1"/>
    <xf numFmtId="0" fontId="0" fillId="0" borderId="10" xfId="0" applyBorder="1"/>
    <xf numFmtId="0" fontId="0" fillId="0" borderId="32" xfId="0" applyBorder="1"/>
    <xf numFmtId="0" fontId="3" fillId="0" borderId="0" xfId="0" applyFont="1"/>
    <xf numFmtId="0" fontId="0" fillId="2" borderId="2" xfId="0" applyFill="1" applyBorder="1" applyProtection="1">
      <protection locked="0"/>
    </xf>
    <xf numFmtId="0" fontId="0" fillId="2" borderId="19" xfId="0" applyFill="1" applyBorder="1" applyProtection="1">
      <protection locked="0"/>
    </xf>
    <xf numFmtId="0" fontId="0" fillId="2" borderId="3" xfId="0" applyFill="1" applyBorder="1" applyProtection="1">
      <protection locked="0"/>
    </xf>
    <xf numFmtId="0" fontId="0" fillId="2" borderId="33" xfId="0" applyFill="1" applyBorder="1" applyProtection="1">
      <protection locked="0"/>
    </xf>
    <xf numFmtId="0" fontId="0" fillId="2" borderId="1" xfId="0" applyFill="1" applyBorder="1" applyProtection="1">
      <protection locked="0"/>
    </xf>
    <xf numFmtId="0" fontId="0" fillId="2" borderId="8" xfId="0" applyFill="1" applyBorder="1" applyProtection="1">
      <protection locked="0"/>
    </xf>
    <xf numFmtId="0" fontId="0" fillId="2" borderId="14" xfId="0" applyFill="1" applyBorder="1" applyProtection="1">
      <protection locked="0"/>
    </xf>
    <xf numFmtId="0" fontId="0" fillId="2" borderId="20" xfId="0" applyFill="1" applyBorder="1" applyProtection="1">
      <protection locked="0"/>
    </xf>
    <xf numFmtId="0" fontId="0" fillId="2" borderId="15" xfId="0" applyFill="1" applyBorder="1" applyProtection="1">
      <protection locked="0"/>
    </xf>
    <xf numFmtId="0" fontId="0" fillId="0" borderId="34" xfId="0" applyFill="1" applyBorder="1"/>
    <xf numFmtId="0" fontId="0" fillId="6" borderId="13" xfId="0" applyFill="1" applyBorder="1"/>
    <xf numFmtId="0" fontId="3" fillId="6" borderId="13" xfId="0" applyFont="1" applyFill="1" applyBorder="1" applyAlignment="1" applyProtection="1">
      <alignment horizontal="center"/>
    </xf>
    <xf numFmtId="0" fontId="10" fillId="0" borderId="7" xfId="0" applyFont="1" applyFill="1" applyBorder="1"/>
    <xf numFmtId="0" fontId="10" fillId="0" borderId="11" xfId="0" applyFont="1" applyBorder="1"/>
    <xf numFmtId="0" fontId="0" fillId="0" borderId="11" xfId="0" applyFill="1" applyBorder="1"/>
    <xf numFmtId="0" fontId="9" fillId="0" borderId="0" xfId="0" applyFont="1" applyBorder="1" applyAlignment="1">
      <alignment vertical="center"/>
    </xf>
    <xf numFmtId="0" fontId="15" fillId="0" borderId="0" xfId="0" applyFont="1"/>
    <xf numFmtId="0" fontId="12" fillId="0" borderId="0" xfId="0" applyFont="1"/>
    <xf numFmtId="0" fontId="0" fillId="2" borderId="35" xfId="0" applyFill="1" applyBorder="1" applyAlignment="1" applyProtection="1">
      <alignment horizontal="center" vertical="center" wrapText="1"/>
      <protection locked="0"/>
    </xf>
    <xf numFmtId="0" fontId="0" fillId="2" borderId="36" xfId="0" applyFill="1" applyBorder="1" applyAlignment="1" applyProtection="1">
      <alignment horizontal="center" vertical="center" wrapText="1"/>
      <protection locked="0"/>
    </xf>
    <xf numFmtId="0" fontId="0" fillId="2" borderId="37" xfId="0" applyFill="1" applyBorder="1" applyAlignment="1" applyProtection="1">
      <alignment horizontal="center" vertical="center" wrapText="1"/>
      <protection locked="0"/>
    </xf>
    <xf numFmtId="0" fontId="0" fillId="2" borderId="17" xfId="0" applyFill="1" applyBorder="1" applyAlignment="1" applyProtection="1">
      <alignment horizontal="center" vertical="center" wrapText="1"/>
      <protection locked="0"/>
    </xf>
    <xf numFmtId="0" fontId="0" fillId="2" borderId="0" xfId="0" applyFill="1" applyBorder="1" applyAlignment="1" applyProtection="1">
      <alignment horizontal="center" vertical="center" wrapText="1"/>
      <protection locked="0"/>
    </xf>
    <xf numFmtId="0" fontId="0" fillId="2" borderId="18" xfId="0" applyFill="1" applyBorder="1" applyAlignment="1" applyProtection="1">
      <alignment horizontal="center" vertical="center" wrapText="1"/>
      <protection locked="0"/>
    </xf>
    <xf numFmtId="0" fontId="0" fillId="2" borderId="38" xfId="0" applyFill="1" applyBorder="1" applyAlignment="1" applyProtection="1">
      <alignment horizontal="center" vertical="center" wrapText="1"/>
      <protection locked="0"/>
    </xf>
    <xf numFmtId="0" fontId="0" fillId="2" borderId="39" xfId="0" applyFill="1" applyBorder="1" applyAlignment="1" applyProtection="1">
      <alignment horizontal="center" vertical="center" wrapText="1"/>
      <protection locked="0"/>
    </xf>
    <xf numFmtId="0" fontId="0" fillId="2" borderId="4" xfId="0" applyFill="1" applyBorder="1" applyAlignment="1" applyProtection="1">
      <alignment horizontal="center" vertical="center" wrapText="1"/>
      <protection locked="0"/>
    </xf>
    <xf numFmtId="0" fontId="8" fillId="0" borderId="0" xfId="0" applyFont="1" applyFill="1" applyBorder="1" applyAlignment="1">
      <alignment horizontal="center" vertical="top"/>
    </xf>
    <xf numFmtId="0" fontId="9" fillId="2" borderId="10" xfId="0" applyFont="1" applyFill="1" applyBorder="1" applyAlignment="1" applyProtection="1">
      <alignment vertical="center"/>
      <protection locked="0"/>
    </xf>
    <xf numFmtId="0" fontId="9" fillId="0" borderId="10" xfId="0" applyFont="1" applyFill="1" applyBorder="1" applyAlignment="1">
      <alignment vertical="center" wrapText="1"/>
    </xf>
    <xf numFmtId="0" fontId="0" fillId="0" borderId="40" xfId="0" applyBorder="1" applyAlignment="1">
      <alignment horizontal="center"/>
    </xf>
    <xf numFmtId="0" fontId="0" fillId="0" borderId="32" xfId="0" applyBorder="1" applyAlignment="1">
      <alignment horizontal="center"/>
    </xf>
    <xf numFmtId="0" fontId="14" fillId="0" borderId="40" xfId="0" applyFont="1" applyBorder="1" applyAlignment="1">
      <alignment horizontal="center"/>
    </xf>
    <xf numFmtId="0" fontId="14" fillId="0" borderId="32" xfId="0" applyFont="1" applyBorder="1" applyAlignment="1">
      <alignment horizontal="center"/>
    </xf>
    <xf numFmtId="0" fontId="9" fillId="0" borderId="0" xfId="0" applyFont="1" applyFill="1" applyBorder="1" applyAlignment="1">
      <alignment vertical="center" wrapText="1"/>
    </xf>
    <xf numFmtId="0" fontId="9" fillId="0" borderId="0" xfId="0" applyFont="1" applyFill="1" applyBorder="1" applyAlignment="1">
      <alignment horizontal="center" vertical="center" wrapText="1"/>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A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366920848310379"/>
          <c:y val="0.13725542760197459"/>
          <c:w val="0.77877766234268075"/>
          <c:h val="0.84706206748647173"/>
        </c:manualLayout>
      </c:layout>
      <c:barChart>
        <c:barDir val="bar"/>
        <c:grouping val="clustered"/>
        <c:varyColors val="0"/>
        <c:ser>
          <c:idx val="0"/>
          <c:order val="0"/>
          <c:spPr>
            <a:solidFill>
              <a:srgbClr val="9999FF"/>
            </a:solidFill>
            <a:ln w="12700">
              <a:solidFill>
                <a:srgbClr val="000000"/>
              </a:solidFill>
              <a:prstDash val="solid"/>
            </a:ln>
          </c:spPr>
          <c:invertIfNegative val="0"/>
          <c:dPt>
            <c:idx val="0"/>
            <c:invertIfNegative val="0"/>
            <c:bubble3D val="0"/>
            <c:spPr>
              <a:gradFill rotWithShape="0">
                <a:gsLst>
                  <a:gs pos="0">
                    <a:srgbClr val="FF0000">
                      <a:gamma/>
                      <a:shade val="66275"/>
                      <a:invGamma/>
                    </a:srgbClr>
                  </a:gs>
                  <a:gs pos="100000">
                    <a:srgbClr val="FF0000"/>
                  </a:gs>
                </a:gsLst>
                <a:lin ang="0" scaled="1"/>
              </a:gradFill>
              <a:ln w="25400">
                <a:noFill/>
              </a:ln>
            </c:spPr>
          </c:dPt>
          <c:dPt>
            <c:idx val="1"/>
            <c:invertIfNegative val="0"/>
            <c:bubble3D val="0"/>
            <c:spPr>
              <a:gradFill rotWithShape="0">
                <a:gsLst>
                  <a:gs pos="0">
                    <a:srgbClr val="FFFF00">
                      <a:gamma/>
                      <a:shade val="76078"/>
                      <a:invGamma/>
                    </a:srgbClr>
                  </a:gs>
                  <a:gs pos="100000">
                    <a:srgbClr val="FFFF00"/>
                  </a:gs>
                </a:gsLst>
                <a:lin ang="0" scaled="1"/>
              </a:gradFill>
              <a:ln w="25400">
                <a:noFill/>
              </a:ln>
            </c:spPr>
          </c:dPt>
          <c:dPt>
            <c:idx val="2"/>
            <c:invertIfNegative val="0"/>
            <c:bubble3D val="0"/>
            <c:spPr>
              <a:gradFill rotWithShape="0">
                <a:gsLst>
                  <a:gs pos="0">
                    <a:srgbClr val="FF0000">
                      <a:gamma/>
                      <a:shade val="76471"/>
                      <a:invGamma/>
                    </a:srgbClr>
                  </a:gs>
                  <a:gs pos="100000">
                    <a:srgbClr val="FF0000"/>
                  </a:gs>
                </a:gsLst>
                <a:lin ang="0" scaled="1"/>
              </a:gradFill>
              <a:ln w="25400">
                <a:noFill/>
              </a:ln>
            </c:spPr>
          </c:dPt>
          <c:dPt>
            <c:idx val="3"/>
            <c:invertIfNegative val="0"/>
            <c:bubble3D val="0"/>
            <c:spPr>
              <a:gradFill rotWithShape="0">
                <a:gsLst>
                  <a:gs pos="0">
                    <a:srgbClr val="FFFF00">
                      <a:gamma/>
                      <a:shade val="86275"/>
                      <a:invGamma/>
                    </a:srgbClr>
                  </a:gs>
                  <a:gs pos="100000">
                    <a:srgbClr val="FFFF00"/>
                  </a:gs>
                </a:gsLst>
                <a:lin ang="0" scaled="1"/>
              </a:gradFill>
              <a:ln w="25400">
                <a:noFill/>
              </a:ln>
            </c:spPr>
          </c:dPt>
          <c:dPt>
            <c:idx val="4"/>
            <c:invertIfNegative val="0"/>
            <c:bubble3D val="0"/>
            <c:spPr>
              <a:gradFill rotWithShape="0">
                <a:gsLst>
                  <a:gs pos="0">
                    <a:srgbClr val="FF0000">
                      <a:gamma/>
                      <a:shade val="76471"/>
                      <a:invGamma/>
                    </a:srgbClr>
                  </a:gs>
                  <a:gs pos="100000">
                    <a:srgbClr val="FF0000"/>
                  </a:gs>
                </a:gsLst>
                <a:lin ang="0" scaled="1"/>
              </a:gradFill>
              <a:ln w="25400">
                <a:noFill/>
              </a:ln>
            </c:spPr>
          </c:dPt>
          <c:dPt>
            <c:idx val="5"/>
            <c:invertIfNegative val="0"/>
            <c:bubble3D val="0"/>
            <c:spPr>
              <a:gradFill rotWithShape="0">
                <a:gsLst>
                  <a:gs pos="0">
                    <a:srgbClr val="FFFF00">
                      <a:gamma/>
                      <a:shade val="76078"/>
                      <a:invGamma/>
                    </a:srgbClr>
                  </a:gs>
                  <a:gs pos="100000">
                    <a:srgbClr val="FFFF00"/>
                  </a:gs>
                </a:gsLst>
                <a:lin ang="0" scaled="1"/>
              </a:gradFill>
              <a:ln w="25400">
                <a:noFill/>
              </a:ln>
            </c:spPr>
          </c:dPt>
          <c:cat>
            <c:multiLvlStrRef>
              <c:f>'Einzel - Berechnung'!$D$18:$I$19</c:f>
              <c:multiLvlStrCache>
                <c:ptCount val="6"/>
                <c:lvl>
                  <c:pt idx="0">
                    <c:v>mind</c:v>
                  </c:pt>
                  <c:pt idx="1">
                    <c:v>max</c:v>
                  </c:pt>
                  <c:pt idx="2">
                    <c:v>mind</c:v>
                  </c:pt>
                  <c:pt idx="3">
                    <c:v>max</c:v>
                  </c:pt>
                  <c:pt idx="4">
                    <c:v>mind</c:v>
                  </c:pt>
                  <c:pt idx="5">
                    <c:v>max</c:v>
                  </c:pt>
                </c:lvl>
                <c:lvl>
                  <c:pt idx="0">
                    <c:v>Summe Halbtage</c:v>
                  </c:pt>
                  <c:pt idx="2">
                    <c:v>Halbtage Vormittag</c:v>
                  </c:pt>
                  <c:pt idx="4">
                    <c:v>Halbtage Nachmittag</c:v>
                  </c:pt>
                </c:lvl>
              </c:multiLvlStrCache>
            </c:multiLvlStrRef>
          </c:cat>
          <c:val>
            <c:numRef>
              <c:f>'Einzel - Berechnung'!$D$20:$I$20</c:f>
              <c:numCache>
                <c:formatCode>General</c:formatCode>
                <c:ptCount val="6"/>
                <c:pt idx="0">
                  <c:v>0</c:v>
                </c:pt>
                <c:pt idx="1">
                  <c:v>1</c:v>
                </c:pt>
                <c:pt idx="2">
                  <c:v>1</c:v>
                </c:pt>
                <c:pt idx="3">
                  <c:v>1</c:v>
                </c:pt>
                <c:pt idx="4">
                  <c:v>0</c:v>
                </c:pt>
                <c:pt idx="5">
                  <c:v>0</c:v>
                </c:pt>
              </c:numCache>
            </c:numRef>
          </c:val>
        </c:ser>
        <c:dLbls>
          <c:showLegendKey val="0"/>
          <c:showVal val="0"/>
          <c:showCatName val="0"/>
          <c:showSerName val="0"/>
          <c:showPercent val="0"/>
          <c:showBubbleSize val="0"/>
        </c:dLbls>
        <c:gapWidth val="50"/>
        <c:axId val="82880768"/>
        <c:axId val="82882560"/>
      </c:barChart>
      <c:catAx>
        <c:axId val="82880768"/>
        <c:scaling>
          <c:orientation val="maxMin"/>
        </c:scaling>
        <c:delete val="0"/>
        <c:axPos val="l"/>
        <c:majorGridlines>
          <c:spPr>
            <a:ln w="3175">
              <a:solidFill>
                <a:srgbClr val="000000"/>
              </a:solidFill>
              <a:prstDash val="solid"/>
            </a:ln>
          </c:spPr>
        </c:majorGridlines>
        <c:numFmt formatCode="General" sourceLinked="1"/>
        <c:majorTickMark val="cross"/>
        <c:minorTickMark val="none"/>
        <c:tickLblPos val="low"/>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de-DE"/>
          </a:p>
        </c:txPr>
        <c:crossAx val="82882560"/>
        <c:crosses val="autoZero"/>
        <c:auto val="1"/>
        <c:lblAlgn val="ctr"/>
        <c:lblOffset val="100"/>
        <c:tickLblSkip val="1"/>
        <c:tickMarkSkip val="1"/>
        <c:noMultiLvlLbl val="0"/>
      </c:catAx>
      <c:valAx>
        <c:axId val="82882560"/>
        <c:scaling>
          <c:orientation val="minMax"/>
          <c:max val="10"/>
          <c:min val="0"/>
        </c:scaling>
        <c:delete val="0"/>
        <c:axPos val="t"/>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82880768"/>
        <c:crosses val="autoZero"/>
        <c:crossBetween val="between"/>
        <c:majorUnit val="1"/>
        <c:minorUnit val="0.2"/>
      </c:valAx>
      <c:spPr>
        <a:noFill/>
        <a:ln w="25400">
          <a:noFill/>
        </a:ln>
      </c:spPr>
    </c:plotArea>
    <c:plotVisOnly val="1"/>
    <c:dispBlanksAs val="gap"/>
    <c:showDLblsOverMax val="0"/>
  </c:chart>
  <c:spPr>
    <a:gradFill rotWithShape="0">
      <a:gsLst>
        <a:gs pos="0">
          <a:srgbClr val="C0C0C0">
            <a:gamma/>
            <a:tint val="0"/>
            <a:invGamma/>
          </a:srgbClr>
        </a:gs>
        <a:gs pos="100000">
          <a:srgbClr val="C0C0C0"/>
        </a:gs>
      </a:gsLst>
      <a:lin ang="0" scaled="1"/>
    </a:gradFill>
    <a:ln w="9525">
      <a:noFill/>
    </a:ln>
  </c:spPr>
  <c:txPr>
    <a:bodyPr/>
    <a:lstStyle/>
    <a:p>
      <a:pPr>
        <a:defRPr sz="875" b="0" i="0" u="none" strike="noStrike" baseline="0">
          <a:solidFill>
            <a:srgbClr val="000000"/>
          </a:solidFill>
          <a:latin typeface="Arial"/>
          <a:ea typeface="Arial"/>
          <a:cs typeface="Arial"/>
        </a:defRPr>
      </a:pPr>
      <a:endParaRPr lang="de-DE"/>
    </a:p>
  </c:txPr>
  <c:printSettings>
    <c:headerFooter alignWithMargins="0"/>
    <c:pageMargins b="0.98425196899999989" l="0.78740157499999996" r="0.78740157499999996" t="0.98425196899999989" header="0.49212598450000006" footer="0.4921259845000000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28575</xdr:colOff>
      <xdr:row>21</xdr:row>
      <xdr:rowOff>9525</xdr:rowOff>
    </xdr:from>
    <xdr:to>
      <xdr:col>11</xdr:col>
      <xdr:colOff>209550</xdr:colOff>
      <xdr:row>34</xdr:row>
      <xdr:rowOff>333375</xdr:rowOff>
    </xdr:to>
    <xdr:graphicFrame macro="">
      <xdr:nvGraphicFramePr>
        <xdr:cNvPr id="104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4"/>
  <sheetViews>
    <sheetView showGridLines="0" tabSelected="1" workbookViewId="0">
      <selection activeCell="C5" sqref="C5:L5"/>
    </sheetView>
  </sheetViews>
  <sheetFormatPr baseColWidth="10" defaultRowHeight="12.75" x14ac:dyDescent="0.2"/>
  <cols>
    <col min="1" max="1" width="3.85546875" customWidth="1"/>
    <col min="2" max="2" width="3.42578125" customWidth="1"/>
    <col min="3" max="3" width="3.7109375" customWidth="1"/>
    <col min="4" max="7" width="8.7109375" customWidth="1"/>
    <col min="8" max="12" width="7.7109375" customWidth="1"/>
  </cols>
  <sheetData>
    <row r="1" spans="1:12" s="29" customFormat="1" ht="18" x14ac:dyDescent="0.25">
      <c r="A1" s="82" t="s">
        <v>12</v>
      </c>
      <c r="G1" s="21" t="s">
        <v>56</v>
      </c>
    </row>
    <row r="2" spans="1:12" ht="5.25" customHeight="1" x14ac:dyDescent="0.25">
      <c r="A2" s="10"/>
      <c r="G2" s="10"/>
    </row>
    <row r="3" spans="1:12" ht="15" x14ac:dyDescent="0.2">
      <c r="A3" s="9" t="s">
        <v>15</v>
      </c>
    </row>
    <row r="4" spans="1:12" ht="7.5" customHeight="1" thickBot="1" x14ac:dyDescent="0.25"/>
    <row r="5" spans="1:12" ht="23.25" customHeight="1" thickBot="1" x14ac:dyDescent="0.25">
      <c r="A5" s="18" t="s">
        <v>11</v>
      </c>
      <c r="B5" s="19"/>
      <c r="C5" s="94" t="s">
        <v>53</v>
      </c>
      <c r="D5" s="94"/>
      <c r="E5" s="94"/>
      <c r="F5" s="94"/>
      <c r="G5" s="94"/>
      <c r="H5" s="94"/>
      <c r="I5" s="94"/>
      <c r="J5" s="94"/>
      <c r="K5" s="94"/>
      <c r="L5" s="94"/>
    </row>
    <row r="6" spans="1:12" ht="14.25" customHeight="1" x14ac:dyDescent="0.2"/>
    <row r="7" spans="1:12" ht="15.75" x14ac:dyDescent="0.25">
      <c r="A7" s="10" t="s">
        <v>16</v>
      </c>
      <c r="J7" s="10" t="str">
        <f>G1</f>
        <v>2013/14</v>
      </c>
      <c r="K7" s="10"/>
    </row>
    <row r="8" spans="1:12" ht="16.5" customHeight="1" thickBot="1" x14ac:dyDescent="0.25"/>
    <row r="9" spans="1:12" ht="13.5" thickBot="1" x14ac:dyDescent="0.25">
      <c r="A9" s="78" t="s">
        <v>49</v>
      </c>
      <c r="B9" s="12"/>
      <c r="C9" s="12"/>
      <c r="D9" s="12"/>
      <c r="E9" s="12"/>
      <c r="F9" s="13"/>
      <c r="G9" s="30">
        <v>0</v>
      </c>
      <c r="H9" s="11" t="s">
        <v>6</v>
      </c>
      <c r="I9" s="12"/>
      <c r="J9" s="26"/>
      <c r="K9" s="78"/>
      <c r="L9" s="79"/>
    </row>
    <row r="10" spans="1:12" ht="13.5" thickBot="1" x14ac:dyDescent="0.25">
      <c r="A10" s="12" t="s">
        <v>10</v>
      </c>
      <c r="B10" s="12"/>
      <c r="C10" s="12"/>
      <c r="D10" s="12"/>
      <c r="E10" s="12"/>
      <c r="F10" s="13"/>
      <c r="G10" s="30">
        <v>0</v>
      </c>
      <c r="H10" s="11" t="s">
        <v>6</v>
      </c>
      <c r="I10" s="12"/>
      <c r="J10" s="26"/>
      <c r="K10" s="78" t="s">
        <v>50</v>
      </c>
      <c r="L10" s="79"/>
    </row>
    <row r="11" spans="1:12" ht="13.5" thickBot="1" x14ac:dyDescent="0.25">
      <c r="A11" s="12" t="s">
        <v>5</v>
      </c>
      <c r="B11" s="12"/>
      <c r="C11" s="12"/>
      <c r="D11" s="12"/>
      <c r="E11" s="12"/>
      <c r="F11" s="13"/>
      <c r="G11" s="30">
        <v>0</v>
      </c>
      <c r="H11" s="11" t="s">
        <v>6</v>
      </c>
      <c r="I11" s="12"/>
      <c r="J11" s="26"/>
      <c r="K11" s="78"/>
      <c r="L11" s="79"/>
    </row>
    <row r="12" spans="1:12" ht="13.5" thickBot="1" x14ac:dyDescent="0.25">
      <c r="A12" s="12" t="s">
        <v>13</v>
      </c>
      <c r="B12" s="12"/>
      <c r="C12" s="12"/>
      <c r="D12" s="12"/>
      <c r="E12" s="12"/>
      <c r="F12" s="13"/>
      <c r="G12" s="30">
        <v>0</v>
      </c>
      <c r="H12" s="11" t="s">
        <v>6</v>
      </c>
      <c r="I12" s="12"/>
      <c r="J12" s="12"/>
      <c r="K12" s="12"/>
      <c r="L12" s="80"/>
    </row>
    <row r="13" spans="1:12" ht="13.5" thickBot="1" x14ac:dyDescent="0.25">
      <c r="A13" s="12" t="s">
        <v>51</v>
      </c>
      <c r="B13" s="12"/>
      <c r="C13" s="12"/>
      <c r="D13" s="12"/>
      <c r="E13" s="12"/>
      <c r="F13" s="75"/>
      <c r="G13" s="30">
        <v>0</v>
      </c>
      <c r="H13" s="11" t="s">
        <v>6</v>
      </c>
      <c r="I13" s="12"/>
      <c r="J13" s="12"/>
      <c r="K13" s="12" t="s">
        <v>52</v>
      </c>
      <c r="L13" s="80"/>
    </row>
    <row r="14" spans="1:12" ht="13.5" thickBot="1" x14ac:dyDescent="0.25">
      <c r="A14" s="8"/>
      <c r="B14" s="8"/>
      <c r="C14" s="8"/>
      <c r="D14" s="8"/>
      <c r="E14" s="8"/>
      <c r="F14" s="76" t="s">
        <v>14</v>
      </c>
      <c r="G14" s="77">
        <f>SUM(G9:G13)</f>
        <v>0</v>
      </c>
      <c r="H14" s="11" t="s">
        <v>6</v>
      </c>
      <c r="I14" s="12"/>
      <c r="J14" s="12"/>
      <c r="K14" s="12"/>
      <c r="L14" s="80"/>
    </row>
    <row r="15" spans="1:12" ht="7.5" customHeight="1" x14ac:dyDescent="0.2">
      <c r="A15" s="8"/>
      <c r="B15" s="8"/>
      <c r="C15" s="8"/>
      <c r="D15" s="8"/>
      <c r="E15" s="8"/>
      <c r="F15" s="8"/>
      <c r="G15" s="15"/>
      <c r="H15" s="16"/>
      <c r="I15" s="16"/>
      <c r="J15" s="8"/>
      <c r="K15" s="8"/>
      <c r="L15" s="8"/>
    </row>
    <row r="16" spans="1:12" x14ac:dyDescent="0.2">
      <c r="A16" s="37" t="s">
        <v>32</v>
      </c>
    </row>
    <row r="17" spans="1:11" ht="11.25" customHeight="1" thickBot="1" x14ac:dyDescent="0.25">
      <c r="A17" s="93"/>
      <c r="B17" s="93"/>
      <c r="C17" s="93"/>
      <c r="D17" s="93"/>
      <c r="E17" s="93"/>
      <c r="F17" s="93"/>
      <c r="G17" s="93"/>
      <c r="H17" s="93"/>
      <c r="I17" s="93"/>
      <c r="J17" s="93"/>
      <c r="K17" s="36"/>
    </row>
    <row r="18" spans="1:11" ht="13.5" thickBot="1" x14ac:dyDescent="0.25">
      <c r="A18" s="2" t="s">
        <v>0</v>
      </c>
      <c r="B18" s="2" t="s">
        <v>1</v>
      </c>
      <c r="C18" s="2" t="s">
        <v>4</v>
      </c>
      <c r="D18" s="96" t="s">
        <v>7</v>
      </c>
      <c r="E18" s="97"/>
      <c r="F18" s="96" t="s">
        <v>8</v>
      </c>
      <c r="G18" s="97"/>
      <c r="H18" s="98" t="s">
        <v>9</v>
      </c>
      <c r="I18" s="99"/>
    </row>
    <row r="19" spans="1:11" x14ac:dyDescent="0.2">
      <c r="A19" s="2"/>
      <c r="B19" s="2"/>
      <c r="C19" s="2"/>
      <c r="D19" s="3" t="s">
        <v>2</v>
      </c>
      <c r="E19" s="14" t="s">
        <v>3</v>
      </c>
      <c r="F19" s="3" t="s">
        <v>2</v>
      </c>
      <c r="G19" s="4" t="s">
        <v>3</v>
      </c>
      <c r="H19" s="5" t="s">
        <v>2</v>
      </c>
      <c r="I19" s="6" t="s">
        <v>3</v>
      </c>
    </row>
    <row r="20" spans="1:11" ht="13.5" thickBot="1" x14ac:dyDescent="0.25">
      <c r="A20" s="7">
        <f>IF(G9&lt;4,1,IF(G10/4&gt;INT(G10/4),INT(G9/4),IF((G9/4-INT(G9/4))&gt;(G10/4-INT(G10/4)),C20-(INT(G10/4)),INT(G9/4))))</f>
        <v>1</v>
      </c>
      <c r="B20" s="7">
        <f>C20-A20</f>
        <v>-1</v>
      </c>
      <c r="C20" s="7">
        <f>IF(AND(SUM(G9:G10)&lt;4,SUM(G9:G10)&gt;0),INT(SUM(G9:G10)/4)+1,INT(SUM(G9:G10)/4))</f>
        <v>0</v>
      </c>
      <c r="D20" s="33">
        <f>IF($B20=0,(MIN($A20,5)),IF(SUM(G9+G10)&lt;25,MIN($A20+$B20,5),MIN($A20+$B20,10)))</f>
        <v>0</v>
      </c>
      <c r="E20" s="34">
        <f>IF($B20=0,IF(G9&lt;18,MIN($A20+1,4),5),IF(SUM(G9:G10)&lt;18,MIN(A20+B20+1,4),IF(SUM(G9:G10)&lt;25,MIN(A20+B20+1,5),IF(SUM(G9:G10)&lt;30,MIN(A20+B20,10),MIN($A20+$B20+1,10)))))</f>
        <v>1</v>
      </c>
      <c r="F20" s="33">
        <f>IF($B20=0,$D20,MIN($A20,5))</f>
        <v>1</v>
      </c>
      <c r="G20" s="34">
        <f>IF(AND(G9&lt;18,SUM(G9:G10)&lt;30),MIN(IF($B20=0,$E20,IF(($A20+MAX($B20-2,0))&lt;5,MIN($A20+$B20+1,4),5)),4),IF($B20=0,$E20,IF(($A20+MAX($B20-2,0))&lt;5,MIN($A20+$B20+1,4),5)))</f>
        <v>1</v>
      </c>
      <c r="H20" s="35">
        <f>MAX(MIN(D20-G20,B20),0,IF(A20&gt;5,C20-A20,0))</f>
        <v>0</v>
      </c>
      <c r="I20" s="34">
        <f>IF(AND(G10&lt;5,G10&gt;0),1,MIN(MAX(IF(G10=0,0,B20+1),E20-G20),IF(SUM(G9:G10)&lt;24,3,4)))</f>
        <v>0</v>
      </c>
    </row>
    <row r="21" spans="1:11" ht="11.25" customHeight="1" x14ac:dyDescent="0.2"/>
    <row r="35" spans="1:12" ht="51.75" customHeight="1" x14ac:dyDescent="0.2"/>
    <row r="36" spans="1:12" ht="15" x14ac:dyDescent="0.25">
      <c r="A36" s="65" t="s">
        <v>55</v>
      </c>
    </row>
    <row r="37" spans="1:12" x14ac:dyDescent="0.2">
      <c r="A37" s="83" t="s">
        <v>33</v>
      </c>
    </row>
    <row r="38" spans="1:12" ht="5.25" customHeight="1" thickBot="1" x14ac:dyDescent="0.25"/>
    <row r="39" spans="1:12" x14ac:dyDescent="0.2">
      <c r="A39" s="102" t="s">
        <v>46</v>
      </c>
      <c r="B39" s="103"/>
      <c r="C39" s="103"/>
      <c r="D39" s="103"/>
      <c r="E39" s="103"/>
      <c r="F39" s="56" t="s">
        <v>38</v>
      </c>
      <c r="G39" s="43" t="s">
        <v>39</v>
      </c>
      <c r="H39" s="43" t="s">
        <v>40</v>
      </c>
      <c r="I39" s="43" t="s">
        <v>42</v>
      </c>
      <c r="J39" s="43" t="s">
        <v>43</v>
      </c>
      <c r="K39" s="43" t="s">
        <v>41</v>
      </c>
      <c r="L39" s="44" t="s">
        <v>44</v>
      </c>
    </row>
    <row r="40" spans="1:12" ht="13.5" thickBot="1" x14ac:dyDescent="0.25">
      <c r="A40" s="104"/>
      <c r="B40" s="105"/>
      <c r="C40" s="105"/>
      <c r="D40" s="105"/>
      <c r="E40" s="105"/>
      <c r="F40" s="57">
        <v>1.167</v>
      </c>
      <c r="G40" s="45">
        <v>1.105</v>
      </c>
      <c r="H40" s="45">
        <v>1.05</v>
      </c>
      <c r="I40" s="45">
        <v>0.97699999999999998</v>
      </c>
      <c r="J40" s="45">
        <v>0.95499999999999996</v>
      </c>
      <c r="K40" s="45">
        <v>0.91300000000000003</v>
      </c>
      <c r="L40" s="46">
        <v>0.875</v>
      </c>
    </row>
    <row r="41" spans="1:12" x14ac:dyDescent="0.2">
      <c r="A41" s="47" t="s">
        <v>48</v>
      </c>
      <c r="B41" s="48"/>
      <c r="C41" s="48"/>
      <c r="D41" s="48"/>
      <c r="E41" s="55">
        <v>0.8</v>
      </c>
      <c r="F41" s="66"/>
      <c r="G41" s="67"/>
      <c r="H41" s="67"/>
      <c r="I41" s="67"/>
      <c r="J41" s="67"/>
      <c r="K41" s="67"/>
      <c r="L41" s="68"/>
    </row>
    <row r="42" spans="1:12" x14ac:dyDescent="0.2">
      <c r="A42" s="49" t="s">
        <v>47</v>
      </c>
      <c r="B42" s="26"/>
      <c r="C42" s="26"/>
      <c r="D42" s="26"/>
      <c r="E42" s="41">
        <v>0.9</v>
      </c>
      <c r="F42" s="69"/>
      <c r="G42" s="70"/>
      <c r="H42" s="70"/>
      <c r="I42" s="70"/>
      <c r="J42" s="70"/>
      <c r="K42" s="70"/>
      <c r="L42" s="71"/>
    </row>
    <row r="43" spans="1:12" x14ac:dyDescent="0.2">
      <c r="A43" s="49" t="s">
        <v>34</v>
      </c>
      <c r="B43" s="26"/>
      <c r="C43" s="26"/>
      <c r="D43" s="41">
        <f>4/3</f>
        <v>1.3333333333333333</v>
      </c>
      <c r="E43" s="41">
        <v>0.8</v>
      </c>
      <c r="F43" s="69"/>
      <c r="G43" s="70"/>
      <c r="H43" s="70"/>
      <c r="I43" s="70"/>
      <c r="J43" s="70"/>
      <c r="K43" s="70"/>
      <c r="L43" s="71"/>
    </row>
    <row r="44" spans="1:12" x14ac:dyDescent="0.2">
      <c r="A44" s="49" t="s">
        <v>35</v>
      </c>
      <c r="B44" s="26"/>
      <c r="C44" s="26"/>
      <c r="D44" s="41">
        <f>4/3</f>
        <v>1.3333333333333333</v>
      </c>
      <c r="E44" s="41">
        <v>1</v>
      </c>
      <c r="F44" s="69"/>
      <c r="G44" s="70"/>
      <c r="H44" s="70"/>
      <c r="I44" s="70"/>
      <c r="J44" s="70"/>
      <c r="K44" s="70"/>
      <c r="L44" s="71"/>
    </row>
    <row r="45" spans="1:12" x14ac:dyDescent="0.2">
      <c r="A45" s="49" t="s">
        <v>36</v>
      </c>
      <c r="B45" s="26"/>
      <c r="C45" s="26"/>
      <c r="D45" s="26"/>
      <c r="E45" s="26"/>
      <c r="F45" s="69"/>
      <c r="G45" s="70"/>
      <c r="H45" s="70"/>
      <c r="I45" s="70"/>
      <c r="J45" s="70"/>
      <c r="K45" s="70"/>
      <c r="L45" s="71"/>
    </row>
    <row r="46" spans="1:12" ht="13.5" thickBot="1" x14ac:dyDescent="0.25">
      <c r="A46" s="50" t="s">
        <v>37</v>
      </c>
      <c r="B46" s="51"/>
      <c r="C46" s="51"/>
      <c r="D46" s="51"/>
      <c r="E46" s="51"/>
      <c r="F46" s="72"/>
      <c r="G46" s="73"/>
      <c r="H46" s="73"/>
      <c r="I46" s="73"/>
      <c r="J46" s="73"/>
      <c r="K46" s="73"/>
      <c r="L46" s="74"/>
    </row>
    <row r="47" spans="1:12" ht="13.5" thickBot="1" x14ac:dyDescent="0.25">
      <c r="A47" s="38"/>
      <c r="B47" s="39"/>
      <c r="C47" s="39"/>
      <c r="D47" s="39"/>
      <c r="E47" s="39"/>
      <c r="F47" s="58">
        <f>(F41*$E$41+F42*$E$42+F43*$E$43*$D$43+F44*$D$44+F45+F46)*F40</f>
        <v>0</v>
      </c>
      <c r="G47" s="59">
        <f t="shared" ref="G47:L47" si="0">(G41*$E$41+G42*$E$42+G43*$E$43*$D$43+G44*$D$44+G45+G46)*G40</f>
        <v>0</v>
      </c>
      <c r="H47" s="59">
        <f t="shared" si="0"/>
        <v>0</v>
      </c>
      <c r="I47" s="59">
        <f t="shared" si="0"/>
        <v>0</v>
      </c>
      <c r="J47" s="59">
        <f t="shared" si="0"/>
        <v>0</v>
      </c>
      <c r="K47" s="59">
        <f t="shared" si="0"/>
        <v>0</v>
      </c>
      <c r="L47" s="60">
        <f t="shared" si="0"/>
        <v>0</v>
      </c>
    </row>
    <row r="48" spans="1:12" ht="13.5" thickBot="1" x14ac:dyDescent="0.25">
      <c r="A48" s="52" t="s">
        <v>45</v>
      </c>
      <c r="B48" s="53"/>
      <c r="C48" s="53"/>
      <c r="D48" s="54"/>
      <c r="E48" s="61">
        <f>SUM(F47:L47)</f>
        <v>0</v>
      </c>
      <c r="F48" s="42"/>
      <c r="G48" s="39"/>
      <c r="H48" s="39"/>
      <c r="I48" s="39"/>
      <c r="J48" s="39"/>
      <c r="K48" s="39"/>
      <c r="L48" s="40"/>
    </row>
    <row r="49" spans="1:12" ht="13.5" thickBot="1" x14ac:dyDescent="0.25">
      <c r="E49" s="62" t="str">
        <f>IF(SUM(F41:L46)=G14,"","Gehaltene Stunden stimmen mit obiger Eingabe nicht überein!")</f>
        <v/>
      </c>
      <c r="F49" s="63"/>
      <c r="G49" s="63"/>
      <c r="H49" s="63"/>
      <c r="I49" s="63"/>
      <c r="J49" s="63"/>
      <c r="K49" s="63"/>
      <c r="L49" s="64"/>
    </row>
    <row r="50" spans="1:12" ht="21.75" customHeight="1" x14ac:dyDescent="0.2"/>
    <row r="51" spans="1:12" ht="24.75" customHeight="1" thickBot="1" x14ac:dyDescent="0.25">
      <c r="A51" s="101" t="s">
        <v>30</v>
      </c>
      <c r="B51" s="101"/>
      <c r="C51" s="101"/>
      <c r="D51" s="101"/>
      <c r="E51" s="101"/>
      <c r="F51" s="101"/>
      <c r="G51" s="101"/>
      <c r="H51" s="101"/>
      <c r="I51" s="101"/>
      <c r="J51" s="101"/>
      <c r="K51" s="101"/>
      <c r="L51" s="101"/>
    </row>
    <row r="52" spans="1:12" ht="30.75" customHeight="1" thickBot="1" x14ac:dyDescent="0.25">
      <c r="A52" s="18" t="s">
        <v>11</v>
      </c>
      <c r="B52" s="31"/>
      <c r="C52" s="95" t="str">
        <f>C5</f>
        <v>Test Lehrer/in</v>
      </c>
      <c r="D52" s="95"/>
      <c r="E52" s="95"/>
      <c r="F52" s="95"/>
      <c r="G52" s="95"/>
      <c r="H52" s="95"/>
      <c r="I52" s="95"/>
      <c r="J52" s="95"/>
      <c r="K52" s="95"/>
      <c r="L52" s="95"/>
    </row>
    <row r="53" spans="1:12" ht="30.75" customHeight="1" x14ac:dyDescent="0.2">
      <c r="A53" s="81"/>
      <c r="B53" s="20"/>
      <c r="C53" s="22"/>
      <c r="D53" s="22"/>
      <c r="E53" s="22"/>
      <c r="F53" s="22"/>
      <c r="G53" s="22"/>
      <c r="H53" s="22"/>
      <c r="I53" s="22"/>
      <c r="J53" s="22"/>
      <c r="K53" s="22"/>
      <c r="L53" s="22"/>
    </row>
    <row r="54" spans="1:12" ht="90" customHeight="1" x14ac:dyDescent="0.2">
      <c r="A54" s="100" t="s">
        <v>31</v>
      </c>
      <c r="B54" s="100"/>
      <c r="C54" s="100"/>
      <c r="D54" s="100"/>
      <c r="E54" s="100"/>
      <c r="F54" s="100"/>
      <c r="G54" s="100"/>
      <c r="H54" s="100"/>
      <c r="I54" s="100"/>
      <c r="J54" s="100"/>
      <c r="K54" s="100"/>
      <c r="L54" s="100"/>
    </row>
    <row r="55" spans="1:12" ht="14.25" customHeight="1" x14ac:dyDescent="0.2"/>
    <row r="56" spans="1:12" ht="14.25" x14ac:dyDescent="0.2">
      <c r="A56" s="17"/>
      <c r="G56" s="24"/>
      <c r="H56" s="24"/>
      <c r="I56" s="24"/>
      <c r="J56" s="24" t="s">
        <v>23</v>
      </c>
      <c r="K56" s="24"/>
    </row>
    <row r="57" spans="1:12" ht="14.25" x14ac:dyDescent="0.2">
      <c r="A57" s="17" t="str">
        <f>IF(G20=5,"Wenn möglich EINEN freien Nachmittag am:","Wenn möglich ZWEI freie Halbtage am:")</f>
        <v>Wenn möglich ZWEI freie Halbtage am:</v>
      </c>
      <c r="J57" s="1" t="str">
        <f>IF(G20=5,"Nachmittag","Vormittag")</f>
        <v>Vormittag</v>
      </c>
      <c r="K57" s="1"/>
      <c r="L57" s="1" t="str">
        <f>IF(G20&lt;5,"Nachm."," ")</f>
        <v>Nachm.</v>
      </c>
    </row>
    <row r="58" spans="1:12" x14ac:dyDescent="0.2">
      <c r="A58" s="25" t="s">
        <v>22</v>
      </c>
      <c r="B58" s="26"/>
      <c r="C58" s="26"/>
      <c r="D58" s="26"/>
      <c r="E58" s="26"/>
      <c r="F58" s="26"/>
      <c r="G58" s="26"/>
      <c r="H58" s="23"/>
      <c r="I58" s="1" t="s">
        <v>17</v>
      </c>
      <c r="J58" s="32"/>
      <c r="K58" s="32"/>
      <c r="L58" s="32"/>
    </row>
    <row r="59" spans="1:12" x14ac:dyDescent="0.2">
      <c r="A59" s="84"/>
      <c r="B59" s="85"/>
      <c r="C59" s="85"/>
      <c r="D59" s="85"/>
      <c r="E59" s="85"/>
      <c r="F59" s="85"/>
      <c r="G59" s="85"/>
      <c r="H59" s="85"/>
      <c r="I59" s="1" t="s">
        <v>18</v>
      </c>
      <c r="J59" s="32"/>
      <c r="K59" s="32"/>
      <c r="L59" s="32"/>
    </row>
    <row r="60" spans="1:12" x14ac:dyDescent="0.2">
      <c r="A60" s="87"/>
      <c r="B60" s="88"/>
      <c r="C60" s="88"/>
      <c r="D60" s="88"/>
      <c r="E60" s="88"/>
      <c r="F60" s="88"/>
      <c r="G60" s="88"/>
      <c r="H60" s="88"/>
      <c r="I60" s="1" t="s">
        <v>19</v>
      </c>
      <c r="J60" s="32"/>
      <c r="K60" s="32"/>
      <c r="L60" s="32"/>
    </row>
    <row r="61" spans="1:12" x14ac:dyDescent="0.2">
      <c r="A61" s="87"/>
      <c r="B61" s="88"/>
      <c r="C61" s="88"/>
      <c r="D61" s="88"/>
      <c r="E61" s="88"/>
      <c r="F61" s="88"/>
      <c r="G61" s="88"/>
      <c r="H61" s="88"/>
      <c r="I61" s="1" t="s">
        <v>20</v>
      </c>
      <c r="J61" s="32"/>
      <c r="K61" s="32"/>
      <c r="L61" s="32"/>
    </row>
    <row r="62" spans="1:12" x14ac:dyDescent="0.2">
      <c r="A62" s="90"/>
      <c r="B62" s="91"/>
      <c r="C62" s="91"/>
      <c r="D62" s="91"/>
      <c r="E62" s="91"/>
      <c r="F62" s="91"/>
      <c r="G62" s="91"/>
      <c r="H62" s="91"/>
      <c r="I62" s="1" t="s">
        <v>21</v>
      </c>
      <c r="J62" s="32"/>
      <c r="K62" s="32"/>
      <c r="L62" s="32"/>
    </row>
    <row r="63" spans="1:12" ht="15" customHeight="1" x14ac:dyDescent="0.2"/>
    <row r="64" spans="1:12" ht="14.25" x14ac:dyDescent="0.2">
      <c r="A64" s="17"/>
      <c r="G64" s="24"/>
      <c r="H64" s="24"/>
      <c r="I64" s="24"/>
      <c r="J64" s="24" t="s">
        <v>23</v>
      </c>
      <c r="K64" s="24"/>
    </row>
    <row r="65" spans="1:12" ht="14.25" x14ac:dyDescent="0.2">
      <c r="A65" s="17" t="s">
        <v>24</v>
      </c>
      <c r="J65" s="1" t="s">
        <v>25</v>
      </c>
      <c r="K65" s="1"/>
      <c r="L65" s="1" t="s">
        <v>26</v>
      </c>
    </row>
    <row r="66" spans="1:12" x14ac:dyDescent="0.2">
      <c r="A66" s="25" t="s">
        <v>22</v>
      </c>
      <c r="B66" s="26"/>
      <c r="C66" s="26"/>
      <c r="D66" s="26"/>
      <c r="E66" s="26"/>
      <c r="F66" s="26"/>
      <c r="G66" s="26"/>
      <c r="H66" s="23"/>
      <c r="I66" s="1"/>
      <c r="J66" s="32"/>
      <c r="K66" s="32"/>
      <c r="L66" s="32"/>
    </row>
    <row r="67" spans="1:12" x14ac:dyDescent="0.2">
      <c r="A67" s="84"/>
      <c r="B67" s="85"/>
      <c r="C67" s="85"/>
      <c r="D67" s="85"/>
      <c r="E67" s="85"/>
      <c r="F67" s="85"/>
      <c r="G67" s="85"/>
      <c r="H67" s="86"/>
    </row>
    <row r="68" spans="1:12" x14ac:dyDescent="0.2">
      <c r="A68" s="87"/>
      <c r="B68" s="88"/>
      <c r="C68" s="88"/>
      <c r="D68" s="88"/>
      <c r="E68" s="88"/>
      <c r="F68" s="88"/>
      <c r="G68" s="88"/>
      <c r="H68" s="89"/>
    </row>
    <row r="69" spans="1:12" x14ac:dyDescent="0.2">
      <c r="A69" s="87"/>
      <c r="B69" s="88"/>
      <c r="C69" s="88"/>
      <c r="D69" s="88"/>
      <c r="E69" s="88"/>
      <c r="F69" s="88"/>
      <c r="G69" s="88"/>
      <c r="H69" s="89"/>
    </row>
    <row r="70" spans="1:12" x14ac:dyDescent="0.2">
      <c r="A70" s="90"/>
      <c r="B70" s="91"/>
      <c r="C70" s="91"/>
      <c r="D70" s="91"/>
      <c r="E70" s="91"/>
      <c r="F70" s="91"/>
      <c r="G70" s="91"/>
      <c r="H70" s="92"/>
    </row>
    <row r="71" spans="1:12" ht="12.75" customHeight="1" x14ac:dyDescent="0.2"/>
    <row r="72" spans="1:12" ht="14.25" x14ac:dyDescent="0.2">
      <c r="A72" s="17"/>
      <c r="G72" s="24"/>
      <c r="H72" s="24"/>
      <c r="I72" s="24"/>
      <c r="J72" s="24" t="s">
        <v>23</v>
      </c>
      <c r="K72" s="24"/>
    </row>
    <row r="73" spans="1:12" ht="14.25" x14ac:dyDescent="0.2">
      <c r="A73" s="17" t="s">
        <v>54</v>
      </c>
      <c r="J73" s="1" t="s">
        <v>25</v>
      </c>
      <c r="K73" s="1"/>
      <c r="L73" s="1" t="s">
        <v>26</v>
      </c>
    </row>
    <row r="74" spans="1:12" x14ac:dyDescent="0.2">
      <c r="A74" s="25" t="s">
        <v>22</v>
      </c>
      <c r="B74" s="26"/>
      <c r="C74" s="26"/>
      <c r="D74" s="26"/>
      <c r="E74" s="26"/>
      <c r="F74" s="26"/>
      <c r="G74" s="26"/>
      <c r="H74" s="23"/>
      <c r="I74" s="1"/>
      <c r="J74" s="32"/>
      <c r="K74" s="32"/>
      <c r="L74" s="32"/>
    </row>
    <row r="75" spans="1:12" x14ac:dyDescent="0.2">
      <c r="A75" s="84"/>
      <c r="B75" s="85"/>
      <c r="C75" s="85"/>
      <c r="D75" s="85"/>
      <c r="E75" s="85"/>
      <c r="F75" s="85"/>
      <c r="G75" s="85"/>
      <c r="H75" s="86"/>
    </row>
    <row r="76" spans="1:12" x14ac:dyDescent="0.2">
      <c r="A76" s="87"/>
      <c r="B76" s="88"/>
      <c r="C76" s="88"/>
      <c r="D76" s="88"/>
      <c r="E76" s="88"/>
      <c r="F76" s="88"/>
      <c r="G76" s="88"/>
      <c r="H76" s="89"/>
    </row>
    <row r="77" spans="1:12" x14ac:dyDescent="0.2">
      <c r="A77" s="87"/>
      <c r="B77" s="88"/>
      <c r="C77" s="88"/>
      <c r="D77" s="88"/>
      <c r="E77" s="88"/>
      <c r="F77" s="88"/>
      <c r="G77" s="88"/>
      <c r="H77" s="89"/>
    </row>
    <row r="78" spans="1:12" x14ac:dyDescent="0.2">
      <c r="A78" s="90"/>
      <c r="B78" s="91"/>
      <c r="C78" s="91"/>
      <c r="D78" s="91"/>
      <c r="E78" s="91"/>
      <c r="F78" s="91"/>
      <c r="G78" s="91"/>
      <c r="H78" s="92"/>
    </row>
    <row r="79" spans="1:12" ht="14.25" customHeight="1" x14ac:dyDescent="0.2"/>
    <row r="80" spans="1:12" ht="14.25" x14ac:dyDescent="0.2">
      <c r="A80" s="17"/>
      <c r="G80" s="24"/>
      <c r="H80" s="24"/>
      <c r="I80" s="24"/>
      <c r="J80" s="24" t="s">
        <v>23</v>
      </c>
      <c r="K80" s="24"/>
    </row>
    <row r="81" spans="1:12" ht="14.25" x14ac:dyDescent="0.2">
      <c r="A81" s="17" t="s">
        <v>27</v>
      </c>
      <c r="J81" s="1" t="s">
        <v>25</v>
      </c>
      <c r="K81" s="1"/>
      <c r="L81" s="1" t="s">
        <v>26</v>
      </c>
    </row>
    <row r="82" spans="1:12" x14ac:dyDescent="0.2">
      <c r="A82" s="25" t="s">
        <v>22</v>
      </c>
      <c r="B82" s="26"/>
      <c r="C82" s="26"/>
      <c r="D82" s="26"/>
      <c r="E82" s="26"/>
      <c r="F82" s="26"/>
      <c r="G82" s="26"/>
      <c r="H82" s="23"/>
      <c r="I82" s="1"/>
      <c r="J82" s="32"/>
      <c r="K82" s="32"/>
      <c r="L82" s="32"/>
    </row>
    <row r="83" spans="1:12" x14ac:dyDescent="0.2">
      <c r="A83" s="84"/>
      <c r="B83" s="85"/>
      <c r="C83" s="85"/>
      <c r="D83" s="85"/>
      <c r="E83" s="85"/>
      <c r="F83" s="85"/>
      <c r="G83" s="85"/>
      <c r="H83" s="86"/>
    </row>
    <row r="84" spans="1:12" x14ac:dyDescent="0.2">
      <c r="A84" s="87"/>
      <c r="B84" s="88"/>
      <c r="C84" s="88"/>
      <c r="D84" s="88"/>
      <c r="E84" s="88"/>
      <c r="F84" s="88"/>
      <c r="G84" s="88"/>
      <c r="H84" s="89"/>
    </row>
    <row r="85" spans="1:12" x14ac:dyDescent="0.2">
      <c r="A85" s="87"/>
      <c r="B85" s="88"/>
      <c r="C85" s="88"/>
      <c r="D85" s="88"/>
      <c r="E85" s="88"/>
      <c r="F85" s="88"/>
      <c r="G85" s="88"/>
      <c r="H85" s="89"/>
    </row>
    <row r="86" spans="1:12" x14ac:dyDescent="0.2">
      <c r="A86" s="90"/>
      <c r="B86" s="91"/>
      <c r="C86" s="91"/>
      <c r="D86" s="91"/>
      <c r="E86" s="91"/>
      <c r="F86" s="91"/>
      <c r="G86" s="91"/>
      <c r="H86" s="92"/>
    </row>
    <row r="88" spans="1:12" ht="15.75" customHeight="1" x14ac:dyDescent="0.2">
      <c r="A88" s="17"/>
      <c r="G88" s="24"/>
      <c r="H88" s="24"/>
    </row>
    <row r="89" spans="1:12" ht="14.25" x14ac:dyDescent="0.2">
      <c r="A89" s="17" t="s">
        <v>28</v>
      </c>
    </row>
    <row r="90" spans="1:12" x14ac:dyDescent="0.2">
      <c r="A90" s="25" t="s">
        <v>29</v>
      </c>
      <c r="B90" s="26"/>
      <c r="C90" s="26"/>
      <c r="D90" s="26"/>
      <c r="E90" s="26"/>
      <c r="F90" s="26"/>
      <c r="G90" s="26"/>
      <c r="H90" s="27"/>
      <c r="I90" s="26"/>
      <c r="J90" s="26"/>
      <c r="K90" s="26"/>
      <c r="L90" s="28"/>
    </row>
    <row r="91" spans="1:12" x14ac:dyDescent="0.2">
      <c r="A91" s="84"/>
      <c r="B91" s="85"/>
      <c r="C91" s="85"/>
      <c r="D91" s="85"/>
      <c r="E91" s="85"/>
      <c r="F91" s="85"/>
      <c r="G91" s="85"/>
      <c r="H91" s="85"/>
      <c r="I91" s="85"/>
      <c r="J91" s="85"/>
      <c r="K91" s="85"/>
      <c r="L91" s="86"/>
    </row>
    <row r="92" spans="1:12" x14ac:dyDescent="0.2">
      <c r="A92" s="87"/>
      <c r="B92" s="88"/>
      <c r="C92" s="88"/>
      <c r="D92" s="88"/>
      <c r="E92" s="88"/>
      <c r="F92" s="88"/>
      <c r="G92" s="88"/>
      <c r="H92" s="88"/>
      <c r="I92" s="88"/>
      <c r="J92" s="88"/>
      <c r="K92" s="88"/>
      <c r="L92" s="89"/>
    </row>
    <row r="93" spans="1:12" x14ac:dyDescent="0.2">
      <c r="A93" s="87"/>
      <c r="B93" s="88"/>
      <c r="C93" s="88"/>
      <c r="D93" s="88"/>
      <c r="E93" s="88"/>
      <c r="F93" s="88"/>
      <c r="G93" s="88"/>
      <c r="H93" s="88"/>
      <c r="I93" s="88"/>
      <c r="J93" s="88"/>
      <c r="K93" s="88"/>
      <c r="L93" s="89"/>
    </row>
    <row r="94" spans="1:12" ht="47.25" customHeight="1" x14ac:dyDescent="0.2">
      <c r="A94" s="90"/>
      <c r="B94" s="91"/>
      <c r="C94" s="91"/>
      <c r="D94" s="91"/>
      <c r="E94" s="91"/>
      <c r="F94" s="91"/>
      <c r="G94" s="91"/>
      <c r="H94" s="91"/>
      <c r="I94" s="91"/>
      <c r="J94" s="91"/>
      <c r="K94" s="91"/>
      <c r="L94" s="92"/>
    </row>
  </sheetData>
  <sheetProtection password="CE20" sheet="1" objects="1" scenarios="1" selectLockedCells="1"/>
  <protectedRanges>
    <protectedRange sqref="G9:G13" name="Bereich1"/>
  </protectedRanges>
  <mergeCells count="14">
    <mergeCell ref="A83:H86"/>
    <mergeCell ref="A91:L94"/>
    <mergeCell ref="A75:H78"/>
    <mergeCell ref="A17:J17"/>
    <mergeCell ref="C5:L5"/>
    <mergeCell ref="C52:L52"/>
    <mergeCell ref="A59:H62"/>
    <mergeCell ref="A67:H70"/>
    <mergeCell ref="D18:E18"/>
    <mergeCell ref="F18:G18"/>
    <mergeCell ref="H18:I18"/>
    <mergeCell ref="A54:L54"/>
    <mergeCell ref="A51:L51"/>
    <mergeCell ref="A39:E40"/>
  </mergeCells>
  <phoneticPr fontId="0" type="noConversion"/>
  <pageMargins left="0.78740157499999996" right="0.78740157499999996" top="0.984251969" bottom="0.984251969" header="0.4921259845" footer="0.4921259845"/>
  <pageSetup paperSize="9" orientation="portrait" horizontalDpi="300" verticalDpi="4294967293" r:id="rId1"/>
  <headerFooter alignWithMargins="0">
    <oddFooter>&amp;R&amp;F&amp;D</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Einzel - Berechnung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Customer</dc:creator>
  <cp:lastModifiedBy>Ösqm</cp:lastModifiedBy>
  <cp:lastPrinted>2009-07-01T09:13:59Z</cp:lastPrinted>
  <dcterms:created xsi:type="dcterms:W3CDTF">2004-02-21T11:27:58Z</dcterms:created>
  <dcterms:modified xsi:type="dcterms:W3CDTF">2013-06-11T15:04:22Z</dcterms:modified>
</cp:coreProperties>
</file>